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3"/>
  <workbookPr defaultThemeVersion="124226"/>
  <bookViews>
    <workbookView xWindow="240" yWindow="45" windowWidth="21075" windowHeight="10035"/>
  </bookViews>
  <sheets>
    <sheet name="Plan3" sheetId="1" r:id="rId1"/>
  </sheets>
  <calcPr calcId="145621"/>
</workbook>
</file>

<file path=xl/calcChain.xml><?xml version="1.0" encoding="utf-8"?>
<calcChain xmlns="http://schemas.openxmlformats.org/spreadsheetml/2006/main">
  <c r="E152" i="1" l="1"/>
  <c r="D136" i="1"/>
  <c r="E57" i="1" l="1"/>
  <c r="E55" i="1"/>
  <c r="D131" i="1"/>
  <c r="D103" i="1"/>
  <c r="D142" i="1" l="1"/>
  <c r="E130" i="1"/>
  <c r="E129" i="1"/>
  <c r="E128" i="1"/>
  <c r="E127" i="1"/>
  <c r="E126" i="1"/>
  <c r="E125" i="1"/>
  <c r="E124" i="1"/>
  <c r="E123" i="1"/>
  <c r="D119" i="1"/>
  <c r="E118" i="1"/>
  <c r="E117" i="1"/>
  <c r="E116" i="1"/>
  <c r="E115" i="1"/>
  <c r="E114" i="1"/>
  <c r="E113" i="1"/>
  <c r="E108" i="1"/>
  <c r="E109" i="1" s="1"/>
  <c r="E79" i="1" s="1"/>
  <c r="E102" i="1"/>
  <c r="E100" i="1"/>
  <c r="E99" i="1"/>
  <c r="D95" i="1"/>
  <c r="E94" i="1"/>
  <c r="E93" i="1"/>
  <c r="E92" i="1"/>
  <c r="E91" i="1"/>
  <c r="E90" i="1"/>
  <c r="E89" i="1"/>
  <c r="E88" i="1"/>
  <c r="E87" i="1"/>
  <c r="E73" i="1"/>
  <c r="E148" i="1" s="1"/>
  <c r="E56" i="1"/>
  <c r="E49" i="1"/>
  <c r="E48" i="1"/>
  <c r="E47" i="1"/>
  <c r="E46" i="1"/>
  <c r="E45" i="1"/>
  <c r="E44" i="1"/>
  <c r="E43" i="1"/>
  <c r="E22" i="1"/>
  <c r="E21" i="1"/>
  <c r="E20" i="1"/>
  <c r="E19" i="1"/>
  <c r="E18" i="1"/>
  <c r="E17" i="1"/>
  <c r="E16" i="1"/>
  <c r="E15" i="1"/>
  <c r="E14" i="1"/>
  <c r="E10" i="1"/>
  <c r="E9" i="1"/>
  <c r="E8" i="1"/>
  <c r="E7" i="1"/>
  <c r="E6" i="1"/>
  <c r="E5" i="1"/>
  <c r="E4" i="1"/>
  <c r="E3" i="1"/>
  <c r="E23" i="1" l="1"/>
  <c r="E34" i="1" s="1"/>
  <c r="E50" i="1"/>
  <c r="E146" i="1" s="1"/>
  <c r="E95" i="1"/>
  <c r="E77" i="1" s="1"/>
  <c r="E101" i="1"/>
  <c r="E103" i="1" s="1"/>
  <c r="E78" i="1" s="1"/>
  <c r="E83" i="1" s="1"/>
  <c r="E149" i="1" s="1"/>
  <c r="E131" i="1"/>
  <c r="E81" i="1" s="1"/>
  <c r="E11" i="1"/>
  <c r="E33" i="1" s="1"/>
  <c r="E65" i="1"/>
  <c r="E147" i="1" s="1"/>
  <c r="E119" i="1"/>
  <c r="E80" i="1" s="1"/>
  <c r="E150" i="1" l="1"/>
  <c r="E139" i="1" s="1"/>
  <c r="E135" i="1" l="1"/>
  <c r="E137" i="1"/>
  <c r="E138" i="1"/>
  <c r="E140" i="1"/>
  <c r="E141" i="1"/>
  <c r="E136" i="1" l="1"/>
  <c r="E142" i="1" s="1"/>
  <c r="E151" i="1" s="1"/>
  <c r="D28" i="1" s="1"/>
  <c r="E28" i="1" s="1"/>
  <c r="E29" i="1" s="1"/>
  <c r="E35" i="1" s="1"/>
  <c r="E36" i="1" s="1"/>
</calcChain>
</file>

<file path=xl/sharedStrings.xml><?xml version="1.0" encoding="utf-8"?>
<sst xmlns="http://schemas.openxmlformats.org/spreadsheetml/2006/main" count="195" uniqueCount="152">
  <si>
    <t>QUADRO-RESUMO - CUSTOS ANUAIS (PARA UM VEÍCULO)</t>
  </si>
  <si>
    <t>CUSTOS FIXOS DO VEÍCULO</t>
  </si>
  <si>
    <t>Qtde.</t>
  </si>
  <si>
    <t>Un.</t>
  </si>
  <si>
    <t>Preço Unitário</t>
  </si>
  <si>
    <t>Preço total</t>
  </si>
  <si>
    <t>1.1 - Depreciação do veículo</t>
  </si>
  <si>
    <t>Ano</t>
  </si>
  <si>
    <t>1.2 - Seguro obrigatório</t>
  </si>
  <si>
    <t>1.3 - Seguro exigido pela Contratante</t>
  </si>
  <si>
    <t>1.4 - Licenciamento / emplacamento</t>
  </si>
  <si>
    <t>1.5 - Despesas com licenças</t>
  </si>
  <si>
    <t>1.6 - Outros ( )</t>
  </si>
  <si>
    <t>1.7 - Outros ( )</t>
  </si>
  <si>
    <t>1.8 - Outros ( )</t>
  </si>
  <si>
    <t>SUBTOTAL 1</t>
  </si>
  <si>
    <t>CUSTOS VARIÁVEIS DO VEÍCULO</t>
  </si>
  <si>
    <t>Litro</t>
  </si>
  <si>
    <t>1.10 - Manutenção</t>
  </si>
  <si>
    <t>1.11 - Peças e componentes</t>
  </si>
  <si>
    <t>1.12 - Pneus</t>
  </si>
  <si>
    <t>1.13 - Lubrificantes</t>
  </si>
  <si>
    <t>1.14 - Lavagem</t>
  </si>
  <si>
    <t>1.15 - Outros ()</t>
  </si>
  <si>
    <t>1.16 - Outros ()</t>
  </si>
  <si>
    <t>1.17 - Outros ()</t>
  </si>
  <si>
    <t>SUBTOTAL 2</t>
  </si>
  <si>
    <t>CUSTO ANUAL PARA O MOTORISTA</t>
  </si>
  <si>
    <t>Custo anual do motorista</t>
  </si>
  <si>
    <t>meses</t>
  </si>
  <si>
    <t>SUBTOTAL 3</t>
  </si>
  <si>
    <t>CUSTO ANUAL DO CONTRATO</t>
  </si>
  <si>
    <t>CUSTOS FIXOS DO VEÍCULO – SUBTOTAL 1</t>
  </si>
  <si>
    <t>CUSTOS VARIÁVEIS DO VEÍCULOS – SUBTOTAL 2</t>
  </si>
  <si>
    <t>CUSTO ANUAL DA MÃO DE OBRA - SUBTOTAL 3</t>
  </si>
  <si>
    <t>CUSTO ANUAL TOTAL (SUBTOTAL 1 + SUBTOTAL 2 + SUBTOTAL 3)</t>
  </si>
  <si>
    <t>MÓDULO 1 - COMPOSIÇÃO DA REMUNERAÇÃO</t>
  </si>
  <si>
    <t>1. COMPOSIÇÃO DA REMUNERAÇÃO</t>
  </si>
  <si>
    <t>VALOR (R$)</t>
  </si>
  <si>
    <t>B. Adicional de periculosidade</t>
  </si>
  <si>
    <t>C. Adicional de insalubridade</t>
  </si>
  <si>
    <t>D. Adicional noturno</t>
  </si>
  <si>
    <t>E. Hora noturna adicional</t>
  </si>
  <si>
    <t>F. Adicional de Hora Extra</t>
  </si>
  <si>
    <t>G. Intervalo Intrajornada</t>
  </si>
  <si>
    <t>H. Outros (especificar)</t>
  </si>
  <si>
    <t>Total da Remuneração</t>
  </si>
  <si>
    <t>MÓDULO 2 - BENEFÍCIOS MENSAIS E DIÁRIOS</t>
  </si>
  <si>
    <t>2. BENEFÍCIOS MENSAIS E DIÁRIOS</t>
  </si>
  <si>
    <t>A.1. Transporte (22 dias, conforme CCT)</t>
  </si>
  <si>
    <t>A.2. Transporte (22 dias, ressarcimento máximo 6%)</t>
  </si>
  <si>
    <t>B.1. Auxílio alimentação (vale refeição/alimentação)</t>
  </si>
  <si>
    <t>B.2. Auxílio Alimentação (Cesta básica)</t>
  </si>
  <si>
    <t>C.1. Assistência médica e familiar (plano de saúde)</t>
  </si>
  <si>
    <t>C.2. Assistência odontológica e familiar (plano odontológico)</t>
  </si>
  <si>
    <t>D. Auxílio creche</t>
  </si>
  <si>
    <t>-</t>
  </si>
  <si>
    <t>E. Seguro de vida, invalidez e funeral</t>
  </si>
  <si>
    <t>F. Outros (Pernoite/diária - conforme CCT)</t>
  </si>
  <si>
    <t>G. Outros (Meia diária - conforme CCT)</t>
  </si>
  <si>
    <t>Total de Benefícios mensais e diários</t>
  </si>
  <si>
    <t>MÓDULO 3 - INSUMOS DIVERSOS</t>
  </si>
  <si>
    <t>3. INSUMOS DIVERSOS</t>
  </si>
  <si>
    <t xml:space="preserve">A. Uniformes </t>
  </si>
  <si>
    <t>B. Materiais</t>
  </si>
  <si>
    <t>C. Equipamentos</t>
  </si>
  <si>
    <t>D. Outros (especificar)</t>
  </si>
  <si>
    <t>Total de Insumos diversos</t>
  </si>
  <si>
    <t>MÓDULO 4 - QUADRO RESUMO - ENCARGOS SOCIAIS E TRABALHISTAS</t>
  </si>
  <si>
    <t>4. MÓDULO 4 - ENCARGOS SOCIAIS E TRABALHISTAS</t>
  </si>
  <si>
    <t>MÓDULO 4 - ENCARGOS SOCIAIS E TRABALHISTAS</t>
  </si>
  <si>
    <t>4.1. 13º salário + Adicional de férias</t>
  </si>
  <si>
    <t>13º salário + Adicional de férias</t>
  </si>
  <si>
    <t>4.2. Encargos previdenciários e FGTS</t>
  </si>
  <si>
    <t>Encargos previdenciários e FGTS</t>
  </si>
  <si>
    <t>4.3. Afastamento maternidade</t>
  </si>
  <si>
    <t>Afastamento maternidade</t>
  </si>
  <si>
    <t>4.4. Custo de rescisão</t>
  </si>
  <si>
    <t>Custo de rescisão</t>
  </si>
  <si>
    <t>4.5. Custo de reposição do profissional ausente</t>
  </si>
  <si>
    <t>Custo de reposição do profissional ausente</t>
  </si>
  <si>
    <t>4.6. Outros (especificar)</t>
  </si>
  <si>
    <t>Outros (especificar)</t>
  </si>
  <si>
    <t>TOTAL</t>
  </si>
  <si>
    <t>SUBMÓDULO 4.1 - ENCARGOS PREVIDENCIÁRIOS E FGTS</t>
  </si>
  <si>
    <t>4.1. ENCARGOS PREVIDENCIÁRIOS E FGTS</t>
  </si>
  <si>
    <t>%</t>
  </si>
  <si>
    <t>A. INSS</t>
  </si>
  <si>
    <t>B. SESI ou SESC</t>
  </si>
  <si>
    <t>C. SENAI ou SENAC</t>
  </si>
  <si>
    <t>D. INCRA</t>
  </si>
  <si>
    <t>E. Salário Educação</t>
  </si>
  <si>
    <t>F. FGTS</t>
  </si>
  <si>
    <t>G. Seguro acidente do trabalho</t>
  </si>
  <si>
    <t>H. SEBRAE</t>
  </si>
  <si>
    <t>SUBMÓDULO 4.2 - 13º SALÁRIO E ADICIONAL DE FÉRIAS</t>
  </si>
  <si>
    <t>4.2. 13º SALÁRIO E ADICIONAL DE FÉRIAS</t>
  </si>
  <si>
    <t>13º SALÁRIO E ADICIONAL DE FÉRIAS</t>
  </si>
  <si>
    <t xml:space="preserve">A. 13º SALÁRIO </t>
  </si>
  <si>
    <t>13º Salário</t>
  </si>
  <si>
    <t>B.  ADICIONAL DE FÉRIAS [(1/3 DO SALÁRIO-BASE)/12]</t>
  </si>
  <si>
    <t>Adicional de Férias [(1/3 do salário-base)/12]</t>
  </si>
  <si>
    <t>Subtotal</t>
  </si>
  <si>
    <t>C. Incidencia do Submódulo 4.1 sobre 13º Sálario e Adcional de Férias</t>
  </si>
  <si>
    <t>Incidência do Submódulo 4.1 sobre 13º Salário e Adicional de Férias</t>
  </si>
  <si>
    <t>SUBMÓDULO 4.3 - AFASTAMENTO MATERNIDADE</t>
  </si>
  <si>
    <t>4.3. AFASTAMENTO MATERNIDADE</t>
  </si>
  <si>
    <t>A. Afastamento maternidade</t>
  </si>
  <si>
    <t>B. Incidência do submódulo 4.1 sobre afastamento maternidade</t>
  </si>
  <si>
    <t>SUBMÓDULO 4.4 - RESCISÃO</t>
  </si>
  <si>
    <t>4.4. PROVISÃO PARA RESCISÃO</t>
  </si>
  <si>
    <t>A. Aviso prévio indenizado</t>
  </si>
  <si>
    <t>B. Incidência do submódulo 4.1 sobre aviso prévio indenizado</t>
  </si>
  <si>
    <t>C. Multa do FGTS do aviso prévio indenizado</t>
  </si>
  <si>
    <t>D. Aviso prévio trabalhado</t>
  </si>
  <si>
    <t>E. Incidência do submódulo 4.1 sobre aviso prévio trabalhado</t>
  </si>
  <si>
    <t>F. Multa do FGTS do aviso prévio trabalhado</t>
  </si>
  <si>
    <t>SUBMÓDULO 4.5 - CUSTO DE REPOSIÇÃO DO PROFISSIONAL AUSENTE</t>
  </si>
  <si>
    <t>4.5. COMPOSIÇÃO DO CUSTO DE REPOSIÇÃO DO PROFISSIONAL AUSENTE</t>
  </si>
  <si>
    <t>A. Férias</t>
  </si>
  <si>
    <t>B. Ausência por doença</t>
  </si>
  <si>
    <t>C. Licença paternidade</t>
  </si>
  <si>
    <t>D. Ausências legais</t>
  </si>
  <si>
    <t>E. Ausência por Acidente de trabalho</t>
  </si>
  <si>
    <t>F. Outros (especificar)</t>
  </si>
  <si>
    <t>G. Incidência do submódulo 4.1 sobre o Custo de reposição</t>
  </si>
  <si>
    <t>MÓDULO 5 - CUSTOS INDIRETOS, TRIBUTOS E LUCRO</t>
  </si>
  <si>
    <t>5. CUSTOS INDIRETOS, TRIBUTOS E LUCRO</t>
  </si>
  <si>
    <t>A. Custos indiretos</t>
  </si>
  <si>
    <t>B. Tributos</t>
  </si>
  <si>
    <t>. B1. Tributos Federais (especificar)</t>
  </si>
  <si>
    <t>. B2.Tributos Estaduais (especificar)</t>
  </si>
  <si>
    <t>. B3.Tributos Municipais (especificar)</t>
  </si>
  <si>
    <t>. B4. Outros tributos (especificar)</t>
  </si>
  <si>
    <t>C. Lucro</t>
  </si>
  <si>
    <t>TOTA L</t>
  </si>
  <si>
    <t>QUADRO-RESUMO DO CUSTO POR EMPREGADO MENSAL</t>
  </si>
  <si>
    <t>MÃO-DE-OBRA VINCULADA À EXECUÇÃO CONTRATUAL (VALOR POR EMPREGADO)</t>
  </si>
  <si>
    <t>A. Módulo 1 - Composição da Remuneração</t>
  </si>
  <si>
    <t>B. Módulo 2 - Benefícios Mensais e Diários</t>
  </si>
  <si>
    <t>C. Módulo 3 - Insumos Diversos (uniformes, materiais, equipamentos e outros)</t>
  </si>
  <si>
    <t>D. Módulo 4 - Encargos Sociais e Trabalhistas</t>
  </si>
  <si>
    <t>Subtotal (A + B +C+ D)</t>
  </si>
  <si>
    <t>E. Módulo 5 - Custos indiretos, tributos e lucro</t>
  </si>
  <si>
    <t>Valor total por empregado</t>
  </si>
  <si>
    <t>I. DISCRIMINAÇÃO:MOTORISTA  (DIURNO)</t>
  </si>
  <si>
    <t>1.9 - Combustível*</t>
  </si>
  <si>
    <t>CUSTO DA MÃO-DE-OBRA**</t>
  </si>
  <si>
    <t>** De acordo com a planilha de composição de custos da mão-de-obra</t>
  </si>
  <si>
    <t>* Valor do combustível 0 (zero), responsabilidade da CASAN</t>
  </si>
  <si>
    <t>A. Salário Base***</t>
  </si>
  <si>
    <t>*** Salário-base da categoria, conforme Convenção Coletiva de Trabalho vigente.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</si>
</sst>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3">
    <numFmt numFmtId="44" formatCode="_-&quot;R$&quot;\ * #,##0.00_-;\-&quot;R$&quot;\ * #,##0.00_-;_-&quot;R$&quot;\ * &quot;-&quot;??_-;_-@_-"/>
    <numFmt numFmtId="164" formatCode="0.0000%"/>
    <numFmt numFmtId="165" formatCode="#,##0_ ;\-#,##0\ "/>
  </numFmts>
  <fonts count="8" x14ac:knownFonts="1"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  <font>
      <sz val="10"/>
      <name val="Calibri"/>
      <family val="2"/>
      <scheme val="minor"/>
    </font>
    <font>
      <b/>
      <sz val="10"/>
      <name val="Calibri"/>
      <family val="2"/>
      <scheme val="minor"/>
    </font>
    <font>
      <sz val="11"/>
      <name val="Calibri"/>
      <family val="2"/>
      <scheme val="minor"/>
    </font>
    <font>
      <sz val="10"/>
      <name val="Calibri"/>
      <family val="2"/>
    </font>
    <font>
      <b/>
      <sz val="10"/>
      <color theme="1"/>
      <name val="Calibri"/>
      <family val="2"/>
      <scheme val="minor"/>
    </font>
  </fonts>
  <fills count="10">
    <fill>
      <patternFill patternType="none"/>
    </fill>
    <fill>
      <patternFill patternType="gray125"/>
    </fill>
    <fill>
      <patternFill patternType="solid">
        <fgColor rgb="FF8DB4E2"/>
        <bgColor indexed="64"/>
      </patternFill>
    </fill>
    <fill>
      <patternFill patternType="solid">
        <fgColor rgb="FFD9D9D9"/>
        <bgColor indexed="64"/>
      </patternFill>
    </fill>
    <fill>
      <patternFill patternType="solid">
        <fgColor theme="0"/>
        <bgColor indexed="64"/>
      </patternFill>
    </fill>
    <fill>
      <patternFill patternType="solid">
        <fgColor theme="3" tint="0.79998168889431442"/>
        <bgColor indexed="64"/>
      </patternFill>
    </fill>
    <fill>
      <patternFill patternType="solid">
        <fgColor rgb="FF8DB3E2"/>
        <bgColor indexed="64"/>
      </patternFill>
    </fill>
    <fill>
      <patternFill patternType="solid">
        <fgColor rgb="FF95B3D7"/>
        <bgColor indexed="64"/>
      </patternFill>
    </fill>
    <fill>
      <patternFill patternType="solid">
        <fgColor rgb="FFE0E0E0"/>
        <bgColor indexed="64"/>
      </patternFill>
    </fill>
    <fill>
      <patternFill patternType="solid">
        <fgColor theme="0" tint="-0.14999847407452621"/>
        <bgColor indexed="64"/>
      </patternFill>
    </fill>
  </fills>
  <borders count="5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3">
    <xf numFmtId="0" fontId="0" fillId="0" borderId="0"/>
    <xf numFmtId="44" fontId="1" fillId="0" borderId="0" applyFont="0" applyFill="0" applyBorder="0" applyAlignment="0" applyProtection="0"/>
    <xf numFmtId="9" fontId="1" fillId="0" borderId="0" applyFont="0" applyFill="0" applyBorder="0" applyAlignment="0" applyProtection="0"/>
  </cellStyleXfs>
  <cellXfs count="48">
    <xf numFmtId="0" fontId="0" fillId="0" borderId="0" xfId="0"/>
    <xf numFmtId="0" fontId="0" fillId="0" borderId="0" xfId="0" applyAlignment="1"/>
    <xf numFmtId="0" fontId="2" fillId="3" borderId="1" xfId="0" applyFont="1" applyFill="1" applyBorder="1" applyAlignment="1">
      <alignment vertical="center"/>
    </xf>
    <xf numFmtId="0" fontId="2" fillId="3" borderId="1" xfId="0" applyFont="1" applyFill="1" applyBorder="1" applyAlignment="1">
      <alignment horizontal="left" vertical="center"/>
    </xf>
    <xf numFmtId="0" fontId="2" fillId="3" borderId="1" xfId="0" applyFont="1" applyFill="1" applyBorder="1" applyAlignment="1">
      <alignment horizontal="center" vertical="center"/>
    </xf>
    <xf numFmtId="0" fontId="2" fillId="0" borderId="1" xfId="0" applyFont="1" applyBorder="1" applyAlignment="1">
      <alignment vertical="center"/>
    </xf>
    <xf numFmtId="0" fontId="2" fillId="0" borderId="1" xfId="0" applyFont="1" applyBorder="1" applyAlignment="1">
      <alignment horizontal="right" vertical="center"/>
    </xf>
    <xf numFmtId="0" fontId="2" fillId="0" borderId="1" xfId="0" applyFont="1" applyBorder="1" applyAlignment="1">
      <alignment horizontal="center" vertical="center"/>
    </xf>
    <xf numFmtId="44" fontId="2" fillId="5" borderId="1" xfId="1" applyFont="1" applyFill="1" applyBorder="1" applyAlignment="1">
      <alignment vertical="center"/>
    </xf>
    <xf numFmtId="44" fontId="2" fillId="3" borderId="1" xfId="1" applyFont="1" applyFill="1" applyBorder="1" applyAlignment="1">
      <alignment vertical="center"/>
    </xf>
    <xf numFmtId="0" fontId="0" fillId="0" borderId="0" xfId="0" applyAlignment="1">
      <alignment vertical="center"/>
    </xf>
    <xf numFmtId="0" fontId="2" fillId="0" borderId="0" xfId="0" applyFont="1" applyBorder="1" applyAlignment="1">
      <alignment vertical="center"/>
    </xf>
    <xf numFmtId="0" fontId="2" fillId="8" borderId="1" xfId="0" applyFont="1" applyFill="1" applyBorder="1" applyAlignment="1">
      <alignment vertical="center"/>
    </xf>
    <xf numFmtId="44" fontId="2" fillId="0" borderId="1" xfId="1" applyFont="1" applyBorder="1" applyAlignment="1">
      <alignment vertical="center"/>
    </xf>
    <xf numFmtId="0" fontId="2" fillId="8" borderId="1" xfId="0" applyFont="1" applyFill="1" applyBorder="1" applyAlignment="1">
      <alignment horizontal="left" vertical="center"/>
    </xf>
    <xf numFmtId="44" fontId="2" fillId="8" borderId="1" xfId="1" applyFont="1" applyFill="1" applyBorder="1" applyAlignment="1">
      <alignment horizontal="left" vertical="center"/>
    </xf>
    <xf numFmtId="10" fontId="0" fillId="0" borderId="0" xfId="0" applyNumberFormat="1" applyAlignment="1"/>
    <xf numFmtId="0" fontId="2" fillId="0" borderId="0" xfId="0" applyFont="1" applyFill="1" applyBorder="1" applyAlignment="1">
      <alignment horizontal="center" vertical="center"/>
    </xf>
    <xf numFmtId="44" fontId="2" fillId="0" borderId="0" xfId="1" applyFont="1" applyFill="1" applyBorder="1" applyAlignment="1">
      <alignment vertical="center"/>
    </xf>
    <xf numFmtId="0" fontId="2" fillId="0" borderId="0" xfId="0" applyFont="1" applyFill="1" applyBorder="1" applyAlignment="1">
      <alignment horizontal="left" vertical="center"/>
    </xf>
    <xf numFmtId="164" fontId="3" fillId="3" borderId="1" xfId="0" applyNumberFormat="1" applyFont="1" applyFill="1" applyBorder="1" applyAlignment="1">
      <alignment horizontal="center" vertical="center"/>
    </xf>
    <xf numFmtId="164" fontId="3" fillId="4" borderId="1" xfId="1" applyNumberFormat="1" applyFont="1" applyFill="1" applyBorder="1" applyAlignment="1">
      <alignment vertical="center"/>
    </xf>
    <xf numFmtId="164" fontId="3" fillId="0" borderId="0" xfId="0" applyNumberFormat="1" applyFont="1" applyFill="1" applyBorder="1" applyAlignment="1">
      <alignment horizontal="center" vertical="center"/>
    </xf>
    <xf numFmtId="164" fontId="3" fillId="5" borderId="1" xfId="1" applyNumberFormat="1" applyFont="1" applyFill="1" applyBorder="1" applyAlignment="1">
      <alignment vertical="center"/>
    </xf>
    <xf numFmtId="164" fontId="3" fillId="0" borderId="1" xfId="0" applyNumberFormat="1" applyFont="1" applyBorder="1" applyAlignment="1">
      <alignment horizontal="right" vertical="center"/>
    </xf>
    <xf numFmtId="164" fontId="3" fillId="0" borderId="1" xfId="2" applyNumberFormat="1" applyFont="1" applyBorder="1" applyAlignment="1">
      <alignment horizontal="center" vertical="center"/>
    </xf>
    <xf numFmtId="164" fontId="3" fillId="9" borderId="1" xfId="2" applyNumberFormat="1" applyFont="1" applyFill="1" applyBorder="1" applyAlignment="1">
      <alignment horizontal="center" vertical="center"/>
    </xf>
    <xf numFmtId="164" fontId="4" fillId="0" borderId="1" xfId="2" applyNumberFormat="1" applyFont="1" applyBorder="1" applyAlignment="1">
      <alignment horizontal="center" vertical="center"/>
    </xf>
    <xf numFmtId="164" fontId="5" fillId="0" borderId="0" xfId="0" applyNumberFormat="1" applyFont="1" applyAlignment="1"/>
    <xf numFmtId="44" fontId="3" fillId="0" borderId="1" xfId="1" applyFont="1" applyBorder="1" applyAlignment="1">
      <alignment horizontal="right" vertical="center"/>
    </xf>
    <xf numFmtId="165" fontId="3" fillId="0" borderId="1" xfId="1" applyNumberFormat="1" applyFont="1" applyBorder="1" applyAlignment="1">
      <alignment horizontal="right" vertical="center"/>
    </xf>
    <xf numFmtId="1" fontId="3" fillId="0" borderId="1" xfId="0" applyNumberFormat="1" applyFont="1" applyBorder="1" applyAlignment="1">
      <alignment horizontal="right" vertical="center"/>
    </xf>
    <xf numFmtId="0" fontId="2" fillId="2" borderId="1" xfId="0" applyFont="1" applyFill="1" applyBorder="1" applyAlignment="1">
      <alignment horizontal="center" vertical="center"/>
    </xf>
    <xf numFmtId="0" fontId="2" fillId="3" borderId="2" xfId="0" applyFont="1" applyFill="1" applyBorder="1" applyAlignment="1">
      <alignment horizontal="center" vertical="center"/>
    </xf>
    <xf numFmtId="0" fontId="2" fillId="3" borderId="3" xfId="0" applyFont="1" applyFill="1" applyBorder="1" applyAlignment="1">
      <alignment horizontal="center" vertical="center"/>
    </xf>
    <xf numFmtId="0" fontId="2" fillId="3" borderId="4" xfId="0" applyFont="1" applyFill="1" applyBorder="1" applyAlignment="1">
      <alignment horizontal="center" vertical="center"/>
    </xf>
    <xf numFmtId="0" fontId="2" fillId="0" borderId="1" xfId="0" applyFont="1" applyBorder="1" applyAlignment="1">
      <alignment horizontal="center" vertical="center"/>
    </xf>
    <xf numFmtId="0" fontId="2" fillId="6" borderId="1" xfId="0" applyFont="1" applyFill="1" applyBorder="1" applyAlignment="1">
      <alignment horizontal="center" vertical="center"/>
    </xf>
    <xf numFmtId="0" fontId="2" fillId="7" borderId="1" xfId="0" applyFont="1" applyFill="1" applyBorder="1" applyAlignment="1">
      <alignment horizontal="center" vertical="center"/>
    </xf>
    <xf numFmtId="0" fontId="2" fillId="8" borderId="1" xfId="0" applyFont="1" applyFill="1" applyBorder="1" applyAlignment="1">
      <alignment horizontal="left" vertical="center"/>
    </xf>
    <xf numFmtId="0" fontId="2" fillId="0" borderId="1" xfId="0" applyFont="1" applyBorder="1" applyAlignment="1">
      <alignment horizontal="left" vertical="center"/>
    </xf>
    <xf numFmtId="0" fontId="2" fillId="0" borderId="0" xfId="0" applyFont="1" applyBorder="1" applyAlignment="1">
      <alignment horizontal="left" vertical="center"/>
    </xf>
    <xf numFmtId="0" fontId="2" fillId="0" borderId="2" xfId="0" applyFont="1" applyBorder="1" applyAlignment="1">
      <alignment horizontal="left" vertical="center"/>
    </xf>
    <xf numFmtId="0" fontId="2" fillId="0" borderId="3" xfId="0" applyFont="1" applyBorder="1" applyAlignment="1">
      <alignment horizontal="left" vertical="center"/>
    </xf>
    <xf numFmtId="0" fontId="2" fillId="0" borderId="4" xfId="0" applyFont="1" applyBorder="1" applyAlignment="1">
      <alignment horizontal="left" vertical="center"/>
    </xf>
    <xf numFmtId="0" fontId="6" fillId="0" borderId="0" xfId="0" applyFont="1" applyAlignment="1">
      <alignment horizontal="left" vertical="center"/>
    </xf>
    <xf numFmtId="0" fontId="2" fillId="9" borderId="1" xfId="0" applyFont="1" applyFill="1" applyBorder="1" applyAlignment="1">
      <alignment horizontal="left" vertical="center"/>
    </xf>
    <xf numFmtId="44" fontId="7" fillId="5" borderId="1" xfId="1" applyFont="1" applyFill="1" applyBorder="1" applyAlignment="1">
      <alignment vertical="center"/>
    </xf>
  </cellXfs>
  <cellStyles count="3">
    <cellStyle name="Moeda" xfId="1" builtinId="4"/>
    <cellStyle name="Normal" xfId="0" builtinId="0"/>
    <cellStyle name="Porcentagem" xfId="2" builtinId="5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Tema do Office">
  <a:themeElements>
    <a:clrScheme name="Escritório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Escritório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Escritório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G152"/>
  <sheetViews>
    <sheetView tabSelected="1" workbookViewId="0">
      <selection sqref="A1:E1"/>
    </sheetView>
  </sheetViews>
  <sheetFormatPr defaultRowHeight="15" x14ac:dyDescent="0.25"/>
  <cols>
    <col min="1" max="1" width="49.85546875" style="1" bestFit="1" customWidth="1"/>
    <col min="2" max="2" width="5.140625" style="1" bestFit="1" customWidth="1"/>
    <col min="3" max="3" width="5.85546875" style="1" bestFit="1" customWidth="1"/>
    <col min="4" max="4" width="12.42578125" style="28" bestFit="1" customWidth="1"/>
    <col min="5" max="5" width="13.140625" style="1" bestFit="1" customWidth="1"/>
    <col min="6" max="6" width="6.42578125" style="1" customWidth="1"/>
    <col min="7" max="16384" width="9.140625" style="1"/>
  </cols>
  <sheetData>
    <row r="1" spans="1:5" x14ac:dyDescent="0.25">
      <c r="A1" s="32" t="s">
        <v>0</v>
      </c>
      <c r="B1" s="32"/>
      <c r="C1" s="32"/>
      <c r="D1" s="32"/>
      <c r="E1" s="32"/>
    </row>
    <row r="2" spans="1:5" x14ac:dyDescent="0.25">
      <c r="A2" s="2" t="s">
        <v>1</v>
      </c>
      <c r="B2" s="3" t="s">
        <v>2</v>
      </c>
      <c r="C2" s="4" t="s">
        <v>3</v>
      </c>
      <c r="D2" s="20" t="s">
        <v>4</v>
      </c>
      <c r="E2" s="2" t="s">
        <v>5</v>
      </c>
    </row>
    <row r="3" spans="1:5" x14ac:dyDescent="0.25">
      <c r="A3" s="5" t="s">
        <v>6</v>
      </c>
      <c r="B3" s="6">
        <v>1</v>
      </c>
      <c r="C3" s="7" t="s">
        <v>7</v>
      </c>
      <c r="D3" s="21"/>
      <c r="E3" s="8">
        <f>D3*B3</f>
        <v>0</v>
      </c>
    </row>
    <row r="4" spans="1:5" x14ac:dyDescent="0.25">
      <c r="A4" s="5" t="s">
        <v>8</v>
      </c>
      <c r="B4" s="6">
        <v>1</v>
      </c>
      <c r="C4" s="7" t="s">
        <v>7</v>
      </c>
      <c r="D4" s="21"/>
      <c r="E4" s="8">
        <f t="shared" ref="E4:E10" si="0">D4*B4</f>
        <v>0</v>
      </c>
    </row>
    <row r="5" spans="1:5" x14ac:dyDescent="0.25">
      <c r="A5" s="5" t="s">
        <v>9</v>
      </c>
      <c r="B5" s="6">
        <v>1</v>
      </c>
      <c r="C5" s="7" t="s">
        <v>7</v>
      </c>
      <c r="D5" s="21"/>
      <c r="E5" s="8">
        <f t="shared" si="0"/>
        <v>0</v>
      </c>
    </row>
    <row r="6" spans="1:5" x14ac:dyDescent="0.25">
      <c r="A6" s="5" t="s">
        <v>10</v>
      </c>
      <c r="B6" s="6">
        <v>1</v>
      </c>
      <c r="C6" s="7" t="s">
        <v>7</v>
      </c>
      <c r="D6" s="21"/>
      <c r="E6" s="8">
        <f t="shared" si="0"/>
        <v>0</v>
      </c>
    </row>
    <row r="7" spans="1:5" x14ac:dyDescent="0.25">
      <c r="A7" s="5" t="s">
        <v>11</v>
      </c>
      <c r="B7" s="6">
        <v>1</v>
      </c>
      <c r="C7" s="7" t="s">
        <v>7</v>
      </c>
      <c r="D7" s="21"/>
      <c r="E7" s="8">
        <f t="shared" si="0"/>
        <v>0</v>
      </c>
    </row>
    <row r="8" spans="1:5" x14ac:dyDescent="0.25">
      <c r="A8" s="5" t="s">
        <v>12</v>
      </c>
      <c r="B8" s="6">
        <v>1</v>
      </c>
      <c r="C8" s="7" t="s">
        <v>7</v>
      </c>
      <c r="D8" s="21"/>
      <c r="E8" s="8">
        <f t="shared" si="0"/>
        <v>0</v>
      </c>
    </row>
    <row r="9" spans="1:5" x14ac:dyDescent="0.25">
      <c r="A9" s="5" t="s">
        <v>13</v>
      </c>
      <c r="B9" s="6">
        <v>1</v>
      </c>
      <c r="C9" s="7" t="s">
        <v>7</v>
      </c>
      <c r="D9" s="21"/>
      <c r="E9" s="8">
        <f t="shared" si="0"/>
        <v>0</v>
      </c>
    </row>
    <row r="10" spans="1:5" x14ac:dyDescent="0.25">
      <c r="A10" s="5" t="s">
        <v>14</v>
      </c>
      <c r="B10" s="6">
        <v>1</v>
      </c>
      <c r="C10" s="7" t="s">
        <v>7</v>
      </c>
      <c r="D10" s="21"/>
      <c r="E10" s="8">
        <f t="shared" si="0"/>
        <v>0</v>
      </c>
    </row>
    <row r="11" spans="1:5" x14ac:dyDescent="0.25">
      <c r="A11" s="33" t="s">
        <v>15</v>
      </c>
      <c r="B11" s="34"/>
      <c r="C11" s="34"/>
      <c r="D11" s="35"/>
      <c r="E11" s="9">
        <f>SUM(E3:E10)</f>
        <v>0</v>
      </c>
    </row>
    <row r="12" spans="1:5" x14ac:dyDescent="0.25">
      <c r="A12" s="36"/>
      <c r="B12" s="36"/>
      <c r="C12" s="36"/>
      <c r="D12" s="36"/>
      <c r="E12" s="36"/>
    </row>
    <row r="13" spans="1:5" x14ac:dyDescent="0.25">
      <c r="A13" s="2" t="s">
        <v>16</v>
      </c>
      <c r="B13" s="3" t="s">
        <v>2</v>
      </c>
      <c r="C13" s="4" t="s">
        <v>3</v>
      </c>
      <c r="D13" s="20" t="s">
        <v>4</v>
      </c>
      <c r="E13" s="2" t="s">
        <v>5</v>
      </c>
    </row>
    <row r="14" spans="1:5" x14ac:dyDescent="0.25">
      <c r="A14" s="5" t="s">
        <v>146</v>
      </c>
      <c r="B14" s="6">
        <v>1</v>
      </c>
      <c r="C14" s="7" t="s">
        <v>17</v>
      </c>
      <c r="D14" s="21"/>
      <c r="E14" s="8">
        <f>D14*B14</f>
        <v>0</v>
      </c>
    </row>
    <row r="15" spans="1:5" x14ac:dyDescent="0.25">
      <c r="A15" s="5" t="s">
        <v>18</v>
      </c>
      <c r="B15" s="6">
        <v>1</v>
      </c>
      <c r="C15" s="7" t="s">
        <v>7</v>
      </c>
      <c r="D15" s="21"/>
      <c r="E15" s="8">
        <f t="shared" ref="E15:E22" si="1">D15*B15</f>
        <v>0</v>
      </c>
    </row>
    <row r="16" spans="1:5" x14ac:dyDescent="0.25">
      <c r="A16" s="5" t="s">
        <v>19</v>
      </c>
      <c r="B16" s="6">
        <v>1</v>
      </c>
      <c r="C16" s="7" t="s">
        <v>7</v>
      </c>
      <c r="D16" s="21"/>
      <c r="E16" s="8">
        <f t="shared" si="1"/>
        <v>0</v>
      </c>
    </row>
    <row r="17" spans="1:6" x14ac:dyDescent="0.25">
      <c r="A17" s="5" t="s">
        <v>20</v>
      </c>
      <c r="B17" s="6">
        <v>1</v>
      </c>
      <c r="C17" s="7" t="s">
        <v>7</v>
      </c>
      <c r="D17" s="21"/>
      <c r="E17" s="8">
        <f t="shared" si="1"/>
        <v>0</v>
      </c>
    </row>
    <row r="18" spans="1:6" x14ac:dyDescent="0.25">
      <c r="A18" s="5" t="s">
        <v>21</v>
      </c>
      <c r="B18" s="6">
        <v>1</v>
      </c>
      <c r="C18" s="7" t="s">
        <v>7</v>
      </c>
      <c r="D18" s="21"/>
      <c r="E18" s="8">
        <f t="shared" si="1"/>
        <v>0</v>
      </c>
    </row>
    <row r="19" spans="1:6" x14ac:dyDescent="0.25">
      <c r="A19" s="5" t="s">
        <v>22</v>
      </c>
      <c r="B19" s="6">
        <v>1</v>
      </c>
      <c r="C19" s="7" t="s">
        <v>7</v>
      </c>
      <c r="D19" s="21"/>
      <c r="E19" s="8">
        <f t="shared" si="1"/>
        <v>0</v>
      </c>
    </row>
    <row r="20" spans="1:6" x14ac:dyDescent="0.25">
      <c r="A20" s="5" t="s">
        <v>23</v>
      </c>
      <c r="B20" s="6">
        <v>1</v>
      </c>
      <c r="C20" s="7" t="s">
        <v>7</v>
      </c>
      <c r="D20" s="21"/>
      <c r="E20" s="8">
        <f t="shared" si="1"/>
        <v>0</v>
      </c>
    </row>
    <row r="21" spans="1:6" x14ac:dyDescent="0.25">
      <c r="A21" s="5" t="s">
        <v>24</v>
      </c>
      <c r="B21" s="6">
        <v>1</v>
      </c>
      <c r="C21" s="7" t="s">
        <v>7</v>
      </c>
      <c r="D21" s="21"/>
      <c r="E21" s="8">
        <f t="shared" si="1"/>
        <v>0</v>
      </c>
    </row>
    <row r="22" spans="1:6" x14ac:dyDescent="0.25">
      <c r="A22" s="5" t="s">
        <v>25</v>
      </c>
      <c r="B22" s="6">
        <v>1</v>
      </c>
      <c r="C22" s="7" t="s">
        <v>7</v>
      </c>
      <c r="D22" s="21"/>
      <c r="E22" s="8">
        <f t="shared" si="1"/>
        <v>0</v>
      </c>
    </row>
    <row r="23" spans="1:6" x14ac:dyDescent="0.25">
      <c r="A23" s="33" t="s">
        <v>26</v>
      </c>
      <c r="B23" s="34"/>
      <c r="C23" s="34"/>
      <c r="D23" s="35"/>
      <c r="E23" s="9">
        <f>SUM(E14:E22)</f>
        <v>0</v>
      </c>
    </row>
    <row r="24" spans="1:6" x14ac:dyDescent="0.25">
      <c r="A24" s="19" t="s">
        <v>149</v>
      </c>
      <c r="B24" s="17"/>
      <c r="C24" s="17"/>
      <c r="D24" s="22"/>
      <c r="E24" s="18"/>
    </row>
    <row r="26" spans="1:6" x14ac:dyDescent="0.25">
      <c r="A26" s="37" t="s">
        <v>27</v>
      </c>
      <c r="B26" s="37"/>
      <c r="C26" s="37"/>
      <c r="D26" s="37"/>
      <c r="E26" s="37"/>
    </row>
    <row r="27" spans="1:6" x14ac:dyDescent="0.25">
      <c r="A27" s="3" t="s">
        <v>147</v>
      </c>
      <c r="B27" s="3" t="s">
        <v>2</v>
      </c>
      <c r="C27" s="4" t="s">
        <v>3</v>
      </c>
      <c r="D27" s="20" t="s">
        <v>4</v>
      </c>
      <c r="E27" s="2" t="s">
        <v>5</v>
      </c>
    </row>
    <row r="28" spans="1:6" x14ac:dyDescent="0.25">
      <c r="A28" s="5" t="s">
        <v>28</v>
      </c>
      <c r="B28" s="6">
        <v>12</v>
      </c>
      <c r="C28" s="7" t="s">
        <v>29</v>
      </c>
      <c r="D28" s="23">
        <f>E152</f>
        <v>757.09482200000002</v>
      </c>
      <c r="E28" s="8">
        <f>B28*D28</f>
        <v>9085.1378640000003</v>
      </c>
    </row>
    <row r="29" spans="1:6" x14ac:dyDescent="0.25">
      <c r="A29" s="33" t="s">
        <v>30</v>
      </c>
      <c r="B29" s="34"/>
      <c r="C29" s="34"/>
      <c r="D29" s="35"/>
      <c r="E29" s="9">
        <f>E28</f>
        <v>9085.1378640000003</v>
      </c>
    </row>
    <row r="30" spans="1:6" x14ac:dyDescent="0.25">
      <c r="A30" s="41" t="s">
        <v>148</v>
      </c>
      <c r="B30" s="41"/>
      <c r="C30" s="41"/>
      <c r="D30" s="41"/>
      <c r="E30" s="41"/>
    </row>
    <row r="32" spans="1:6" x14ac:dyDescent="0.25">
      <c r="A32" s="37" t="s">
        <v>31</v>
      </c>
      <c r="B32" s="37"/>
      <c r="C32" s="37"/>
      <c r="D32" s="37"/>
      <c r="E32" s="37"/>
      <c r="F32" s="10"/>
    </row>
    <row r="33" spans="1:6" x14ac:dyDescent="0.25">
      <c r="A33" s="42" t="s">
        <v>32</v>
      </c>
      <c r="B33" s="43"/>
      <c r="C33" s="43"/>
      <c r="D33" s="44"/>
      <c r="E33" s="8">
        <f>E11</f>
        <v>0</v>
      </c>
      <c r="F33" s="11"/>
    </row>
    <row r="34" spans="1:6" x14ac:dyDescent="0.25">
      <c r="A34" s="42" t="s">
        <v>33</v>
      </c>
      <c r="B34" s="43"/>
      <c r="C34" s="43"/>
      <c r="D34" s="44"/>
      <c r="E34" s="8">
        <f>E23</f>
        <v>0</v>
      </c>
      <c r="F34" s="10"/>
    </row>
    <row r="35" spans="1:6" x14ac:dyDescent="0.25">
      <c r="A35" s="42" t="s">
        <v>34</v>
      </c>
      <c r="B35" s="43"/>
      <c r="C35" s="43"/>
      <c r="D35" s="44"/>
      <c r="E35" s="8">
        <f>E29</f>
        <v>9085.1378640000003</v>
      </c>
      <c r="F35" s="10"/>
    </row>
    <row r="36" spans="1:6" x14ac:dyDescent="0.25">
      <c r="A36" s="33" t="s">
        <v>35</v>
      </c>
      <c r="B36" s="34"/>
      <c r="C36" s="34"/>
      <c r="D36" s="35"/>
      <c r="E36" s="9">
        <f>SUM(E33:E35)</f>
        <v>9085.1378640000003</v>
      </c>
      <c r="F36" s="10"/>
    </row>
    <row r="38" spans="1:6" x14ac:dyDescent="0.25">
      <c r="A38" s="38" t="s">
        <v>145</v>
      </c>
      <c r="B38" s="38"/>
      <c r="C38" s="38"/>
      <c r="D38" s="38"/>
      <c r="E38" s="38"/>
    </row>
    <row r="40" spans="1:6" x14ac:dyDescent="0.25">
      <c r="A40" s="38" t="s">
        <v>36</v>
      </c>
      <c r="B40" s="38"/>
      <c r="C40" s="38"/>
      <c r="D40" s="38"/>
      <c r="E40" s="38"/>
    </row>
    <row r="41" spans="1:6" x14ac:dyDescent="0.25">
      <c r="A41" s="39" t="s">
        <v>37</v>
      </c>
      <c r="B41" s="39"/>
      <c r="C41" s="39"/>
      <c r="D41" s="39"/>
      <c r="E41" s="12" t="s">
        <v>38</v>
      </c>
    </row>
    <row r="42" spans="1:6" x14ac:dyDescent="0.25">
      <c r="A42" s="40" t="s">
        <v>150</v>
      </c>
      <c r="B42" s="40"/>
      <c r="C42" s="40"/>
      <c r="D42" s="31">
        <v>1</v>
      </c>
      <c r="E42" s="13"/>
    </row>
    <row r="43" spans="1:6" x14ac:dyDescent="0.25">
      <c r="A43" s="40" t="s">
        <v>39</v>
      </c>
      <c r="B43" s="40"/>
      <c r="C43" s="40"/>
      <c r="D43" s="24">
        <v>0</v>
      </c>
      <c r="E43" s="8">
        <f>D43*$E$42</f>
        <v>0</v>
      </c>
    </row>
    <row r="44" spans="1:6" x14ac:dyDescent="0.25">
      <c r="A44" s="40" t="s">
        <v>40</v>
      </c>
      <c r="B44" s="40"/>
      <c r="C44" s="40"/>
      <c r="D44" s="24">
        <v>0</v>
      </c>
      <c r="E44" s="8">
        <f t="shared" ref="E44:E49" si="2">D44*$E$42</f>
        <v>0</v>
      </c>
    </row>
    <row r="45" spans="1:6" x14ac:dyDescent="0.25">
      <c r="A45" s="40" t="s">
        <v>41</v>
      </c>
      <c r="B45" s="40"/>
      <c r="C45" s="40"/>
      <c r="D45" s="24">
        <v>0</v>
      </c>
      <c r="E45" s="8">
        <f t="shared" si="2"/>
        <v>0</v>
      </c>
    </row>
    <row r="46" spans="1:6" x14ac:dyDescent="0.25">
      <c r="A46" s="40" t="s">
        <v>42</v>
      </c>
      <c r="B46" s="40"/>
      <c r="C46" s="40"/>
      <c r="D46" s="24">
        <v>0</v>
      </c>
      <c r="E46" s="8">
        <f t="shared" si="2"/>
        <v>0</v>
      </c>
    </row>
    <row r="47" spans="1:6" x14ac:dyDescent="0.25">
      <c r="A47" s="40" t="s">
        <v>43</v>
      </c>
      <c r="B47" s="40"/>
      <c r="C47" s="40"/>
      <c r="D47" s="24">
        <v>0</v>
      </c>
      <c r="E47" s="8">
        <f t="shared" si="2"/>
        <v>0</v>
      </c>
    </row>
    <row r="48" spans="1:6" x14ac:dyDescent="0.25">
      <c r="A48" s="40" t="s">
        <v>44</v>
      </c>
      <c r="B48" s="40"/>
      <c r="C48" s="40"/>
      <c r="D48" s="24">
        <v>0</v>
      </c>
      <c r="E48" s="8">
        <f t="shared" si="2"/>
        <v>0</v>
      </c>
    </row>
    <row r="49" spans="1:5" x14ac:dyDescent="0.25">
      <c r="A49" s="40" t="s">
        <v>45</v>
      </c>
      <c r="B49" s="40"/>
      <c r="C49" s="40"/>
      <c r="D49" s="24">
        <v>0</v>
      </c>
      <c r="E49" s="8">
        <f t="shared" si="2"/>
        <v>0</v>
      </c>
    </row>
    <row r="50" spans="1:5" x14ac:dyDescent="0.25">
      <c r="A50" s="33" t="s">
        <v>46</v>
      </c>
      <c r="B50" s="34"/>
      <c r="C50" s="34"/>
      <c r="D50" s="35"/>
      <c r="E50" s="9">
        <f>SUM(E42:E49)</f>
        <v>0</v>
      </c>
    </row>
    <row r="51" spans="1:5" x14ac:dyDescent="0.25">
      <c r="A51" s="45" t="s">
        <v>151</v>
      </c>
      <c r="B51" s="45"/>
      <c r="C51" s="45"/>
      <c r="D51" s="45"/>
      <c r="E51" s="45"/>
    </row>
    <row r="53" spans="1:5" x14ac:dyDescent="0.25">
      <c r="A53" s="38" t="s">
        <v>47</v>
      </c>
      <c r="B53" s="38"/>
      <c r="C53" s="38"/>
      <c r="D53" s="38"/>
      <c r="E53" s="38"/>
    </row>
    <row r="54" spans="1:5" x14ac:dyDescent="0.25">
      <c r="A54" s="39" t="s">
        <v>48</v>
      </c>
      <c r="B54" s="39"/>
      <c r="C54" s="39"/>
      <c r="D54" s="39"/>
      <c r="E54" s="12" t="s">
        <v>38</v>
      </c>
    </row>
    <row r="55" spans="1:5" x14ac:dyDescent="0.25">
      <c r="A55" s="40" t="s">
        <v>49</v>
      </c>
      <c r="B55" s="40"/>
      <c r="C55" s="40"/>
      <c r="D55" s="29">
        <v>2.4500000000000002</v>
      </c>
      <c r="E55" s="8">
        <f>D55*44</f>
        <v>107.80000000000001</v>
      </c>
    </row>
    <row r="56" spans="1:5" x14ac:dyDescent="0.25">
      <c r="A56" s="40" t="s">
        <v>50</v>
      </c>
      <c r="B56" s="40"/>
      <c r="C56" s="40"/>
      <c r="D56" s="24">
        <v>0.06</v>
      </c>
      <c r="E56" s="8">
        <f>-(D56*$E$42)</f>
        <v>0</v>
      </c>
    </row>
    <row r="57" spans="1:5" x14ac:dyDescent="0.25">
      <c r="A57" s="40" t="s">
        <v>51</v>
      </c>
      <c r="B57" s="40"/>
      <c r="C57" s="40"/>
      <c r="D57" s="29">
        <v>20.73</v>
      </c>
      <c r="E57" s="8">
        <f>D57*22</f>
        <v>456.06</v>
      </c>
    </row>
    <row r="58" spans="1:5" x14ac:dyDescent="0.25">
      <c r="A58" s="40" t="s">
        <v>52</v>
      </c>
      <c r="B58" s="40"/>
      <c r="C58" s="40"/>
      <c r="D58" s="30">
        <v>1</v>
      </c>
      <c r="E58" s="13"/>
    </row>
    <row r="59" spans="1:5" x14ac:dyDescent="0.25">
      <c r="A59" s="40" t="s">
        <v>53</v>
      </c>
      <c r="B59" s="40"/>
      <c r="C59" s="40"/>
      <c r="D59" s="30">
        <v>1</v>
      </c>
      <c r="E59" s="13"/>
    </row>
    <row r="60" spans="1:5" x14ac:dyDescent="0.25">
      <c r="A60" s="40" t="s">
        <v>54</v>
      </c>
      <c r="B60" s="40"/>
      <c r="C60" s="40"/>
      <c r="D60" s="30">
        <v>1</v>
      </c>
      <c r="E60" s="13"/>
    </row>
    <row r="61" spans="1:5" x14ac:dyDescent="0.25">
      <c r="A61" s="40" t="s">
        <v>55</v>
      </c>
      <c r="B61" s="40"/>
      <c r="C61" s="40"/>
      <c r="D61" s="30" t="s">
        <v>56</v>
      </c>
      <c r="E61" s="13"/>
    </row>
    <row r="62" spans="1:5" x14ac:dyDescent="0.25">
      <c r="A62" s="40" t="s">
        <v>57</v>
      </c>
      <c r="B62" s="40"/>
      <c r="C62" s="40"/>
      <c r="D62" s="30">
        <v>1</v>
      </c>
      <c r="E62" s="13"/>
    </row>
    <row r="63" spans="1:5" x14ac:dyDescent="0.25">
      <c r="A63" s="40" t="s">
        <v>58</v>
      </c>
      <c r="B63" s="40"/>
      <c r="C63" s="40"/>
      <c r="D63" s="30" t="s">
        <v>56</v>
      </c>
      <c r="E63" s="13"/>
    </row>
    <row r="64" spans="1:5" x14ac:dyDescent="0.25">
      <c r="A64" s="40" t="s">
        <v>59</v>
      </c>
      <c r="B64" s="40"/>
      <c r="C64" s="40"/>
      <c r="D64" s="30" t="s">
        <v>56</v>
      </c>
      <c r="E64" s="13"/>
    </row>
    <row r="65" spans="1:5" x14ac:dyDescent="0.25">
      <c r="A65" s="33" t="s">
        <v>60</v>
      </c>
      <c r="B65" s="34"/>
      <c r="C65" s="34"/>
      <c r="D65" s="35"/>
      <c r="E65" s="9">
        <f>SUM(E55:E64)</f>
        <v>563.86</v>
      </c>
    </row>
    <row r="67" spans="1:5" x14ac:dyDescent="0.25">
      <c r="A67" s="38" t="s">
        <v>61</v>
      </c>
      <c r="B67" s="38"/>
      <c r="C67" s="38"/>
      <c r="D67" s="38"/>
      <c r="E67" s="38"/>
    </row>
    <row r="68" spans="1:5" x14ac:dyDescent="0.25">
      <c r="A68" s="39" t="s">
        <v>62</v>
      </c>
      <c r="B68" s="39"/>
      <c r="C68" s="39"/>
      <c r="D68" s="39"/>
      <c r="E68" s="14" t="s">
        <v>38</v>
      </c>
    </row>
    <row r="69" spans="1:5" x14ac:dyDescent="0.25">
      <c r="A69" s="42" t="s">
        <v>63</v>
      </c>
      <c r="B69" s="43"/>
      <c r="C69" s="43"/>
      <c r="D69" s="44"/>
      <c r="E69" s="13"/>
    </row>
    <row r="70" spans="1:5" x14ac:dyDescent="0.25">
      <c r="A70" s="42" t="s">
        <v>64</v>
      </c>
      <c r="B70" s="43"/>
      <c r="C70" s="43"/>
      <c r="D70" s="44"/>
      <c r="E70" s="13"/>
    </row>
    <row r="71" spans="1:5" x14ac:dyDescent="0.25">
      <c r="A71" s="42" t="s">
        <v>65</v>
      </c>
      <c r="B71" s="43"/>
      <c r="C71" s="43"/>
      <c r="D71" s="44"/>
      <c r="E71" s="13"/>
    </row>
    <row r="72" spans="1:5" x14ac:dyDescent="0.25">
      <c r="A72" s="42" t="s">
        <v>66</v>
      </c>
      <c r="B72" s="43"/>
      <c r="C72" s="43"/>
      <c r="D72" s="44"/>
      <c r="E72" s="13"/>
    </row>
    <row r="73" spans="1:5" x14ac:dyDescent="0.25">
      <c r="A73" s="33" t="s">
        <v>67</v>
      </c>
      <c r="B73" s="34"/>
      <c r="C73" s="34"/>
      <c r="D73" s="35"/>
      <c r="E73" s="9">
        <f>SUM(E69:E72)</f>
        <v>0</v>
      </c>
    </row>
    <row r="75" spans="1:5" x14ac:dyDescent="0.25">
      <c r="A75" s="38" t="s">
        <v>68</v>
      </c>
      <c r="B75" s="38"/>
      <c r="C75" s="38"/>
      <c r="D75" s="38"/>
      <c r="E75" s="38"/>
    </row>
    <row r="76" spans="1:5" x14ac:dyDescent="0.25">
      <c r="A76" s="39" t="s">
        <v>69</v>
      </c>
      <c r="B76" s="39" t="s">
        <v>70</v>
      </c>
      <c r="C76" s="39"/>
      <c r="D76" s="39"/>
      <c r="E76" s="14" t="s">
        <v>38</v>
      </c>
    </row>
    <row r="77" spans="1:5" x14ac:dyDescent="0.25">
      <c r="A77" s="42" t="s">
        <v>71</v>
      </c>
      <c r="B77" s="43" t="s">
        <v>72</v>
      </c>
      <c r="C77" s="43"/>
      <c r="D77" s="44"/>
      <c r="E77" s="8">
        <f>E95</f>
        <v>0</v>
      </c>
    </row>
    <row r="78" spans="1:5" x14ac:dyDescent="0.25">
      <c r="A78" s="42" t="s">
        <v>73</v>
      </c>
      <c r="B78" s="43" t="s">
        <v>74</v>
      </c>
      <c r="C78" s="43"/>
      <c r="D78" s="44"/>
      <c r="E78" s="8">
        <f>E103</f>
        <v>0</v>
      </c>
    </row>
    <row r="79" spans="1:5" x14ac:dyDescent="0.25">
      <c r="A79" s="42" t="s">
        <v>75</v>
      </c>
      <c r="B79" s="43" t="s">
        <v>76</v>
      </c>
      <c r="C79" s="43"/>
      <c r="D79" s="44"/>
      <c r="E79" s="8">
        <f>E109</f>
        <v>0</v>
      </c>
    </row>
    <row r="80" spans="1:5" x14ac:dyDescent="0.25">
      <c r="A80" s="42" t="s">
        <v>77</v>
      </c>
      <c r="B80" s="43" t="s">
        <v>78</v>
      </c>
      <c r="C80" s="43"/>
      <c r="D80" s="44"/>
      <c r="E80" s="8">
        <f>E119</f>
        <v>0</v>
      </c>
    </row>
    <row r="81" spans="1:5" x14ac:dyDescent="0.25">
      <c r="A81" s="42" t="s">
        <v>79</v>
      </c>
      <c r="B81" s="43" t="s">
        <v>80</v>
      </c>
      <c r="C81" s="43"/>
      <c r="D81" s="44"/>
      <c r="E81" s="8">
        <f>E131</f>
        <v>0</v>
      </c>
    </row>
    <row r="82" spans="1:5" x14ac:dyDescent="0.25">
      <c r="A82" s="42" t="s">
        <v>81</v>
      </c>
      <c r="B82" s="43" t="s">
        <v>82</v>
      </c>
      <c r="C82" s="43"/>
      <c r="D82" s="44"/>
      <c r="E82" s="8"/>
    </row>
    <row r="83" spans="1:5" x14ac:dyDescent="0.25">
      <c r="A83" s="33" t="s">
        <v>83</v>
      </c>
      <c r="B83" s="34"/>
      <c r="C83" s="34"/>
      <c r="D83" s="35"/>
      <c r="E83" s="9">
        <f>SUM(E77:E82)</f>
        <v>0</v>
      </c>
    </row>
    <row r="85" spans="1:5" x14ac:dyDescent="0.25">
      <c r="A85" s="38" t="s">
        <v>84</v>
      </c>
      <c r="B85" s="38"/>
      <c r="C85" s="38"/>
      <c r="D85" s="38"/>
      <c r="E85" s="38"/>
    </row>
    <row r="86" spans="1:5" x14ac:dyDescent="0.25">
      <c r="A86" s="39" t="s">
        <v>85</v>
      </c>
      <c r="B86" s="39"/>
      <c r="C86" s="39"/>
      <c r="D86" s="39" t="s">
        <v>86</v>
      </c>
      <c r="E86" s="14" t="s">
        <v>38</v>
      </c>
    </row>
    <row r="87" spans="1:5" x14ac:dyDescent="0.25">
      <c r="A87" s="40" t="s">
        <v>87</v>
      </c>
      <c r="B87" s="40"/>
      <c r="C87" s="40"/>
      <c r="D87" s="25">
        <v>0.2</v>
      </c>
      <c r="E87" s="8">
        <f t="shared" ref="E87:E91" si="3">D87*$E$42</f>
        <v>0</v>
      </c>
    </row>
    <row r="88" spans="1:5" x14ac:dyDescent="0.25">
      <c r="A88" s="40" t="s">
        <v>88</v>
      </c>
      <c r="B88" s="40"/>
      <c r="C88" s="40"/>
      <c r="D88" s="25">
        <v>1.4999999999999999E-2</v>
      </c>
      <c r="E88" s="8">
        <f t="shared" si="3"/>
        <v>0</v>
      </c>
    </row>
    <row r="89" spans="1:5" x14ac:dyDescent="0.25">
      <c r="A89" s="40" t="s">
        <v>89</v>
      </c>
      <c r="B89" s="40"/>
      <c r="C89" s="40"/>
      <c r="D89" s="25">
        <v>0.01</v>
      </c>
      <c r="E89" s="8">
        <f t="shared" si="3"/>
        <v>0</v>
      </c>
    </row>
    <row r="90" spans="1:5" x14ac:dyDescent="0.25">
      <c r="A90" s="40" t="s">
        <v>90</v>
      </c>
      <c r="B90" s="40"/>
      <c r="C90" s="40"/>
      <c r="D90" s="25">
        <v>2E-3</v>
      </c>
      <c r="E90" s="8">
        <f t="shared" si="3"/>
        <v>0</v>
      </c>
    </row>
    <row r="91" spans="1:5" x14ac:dyDescent="0.25">
      <c r="A91" s="40" t="s">
        <v>91</v>
      </c>
      <c r="B91" s="40"/>
      <c r="C91" s="40"/>
      <c r="D91" s="25">
        <v>2.5000000000000001E-2</v>
      </c>
      <c r="E91" s="8">
        <f t="shared" si="3"/>
        <v>0</v>
      </c>
    </row>
    <row r="92" spans="1:5" x14ac:dyDescent="0.25">
      <c r="A92" s="40" t="s">
        <v>92</v>
      </c>
      <c r="B92" s="40"/>
      <c r="C92" s="40"/>
      <c r="D92" s="25">
        <v>0.08</v>
      </c>
      <c r="E92" s="8">
        <f>D92*$E$42</f>
        <v>0</v>
      </c>
    </row>
    <row r="93" spans="1:5" x14ac:dyDescent="0.25">
      <c r="A93" s="40" t="s">
        <v>93</v>
      </c>
      <c r="B93" s="40"/>
      <c r="C93" s="40"/>
      <c r="D93" s="25">
        <v>0.06</v>
      </c>
      <c r="E93" s="8">
        <f t="shared" ref="E93:E94" si="4">D93*$E$42</f>
        <v>0</v>
      </c>
    </row>
    <row r="94" spans="1:5" x14ac:dyDescent="0.25">
      <c r="A94" s="40" t="s">
        <v>94</v>
      </c>
      <c r="B94" s="40"/>
      <c r="C94" s="40"/>
      <c r="D94" s="25">
        <v>6.0000000000000001E-3</v>
      </c>
      <c r="E94" s="8">
        <f t="shared" si="4"/>
        <v>0</v>
      </c>
    </row>
    <row r="95" spans="1:5" x14ac:dyDescent="0.25">
      <c r="A95" s="46" t="s">
        <v>83</v>
      </c>
      <c r="B95" s="46"/>
      <c r="C95" s="46"/>
      <c r="D95" s="26">
        <f>SUM(D87:D94)</f>
        <v>0.39800000000000008</v>
      </c>
      <c r="E95" s="9">
        <f>SUM(E87:E94)</f>
        <v>0</v>
      </c>
    </row>
    <row r="97" spans="1:5" x14ac:dyDescent="0.25">
      <c r="A97" s="38" t="s">
        <v>95</v>
      </c>
      <c r="B97" s="38"/>
      <c r="C97" s="38"/>
      <c r="D97" s="38"/>
      <c r="E97" s="38"/>
    </row>
    <row r="98" spans="1:5" x14ac:dyDescent="0.25">
      <c r="A98" s="39" t="s">
        <v>96</v>
      </c>
      <c r="B98" s="39" t="s">
        <v>97</v>
      </c>
      <c r="C98" s="39"/>
      <c r="D98" s="39"/>
      <c r="E98" s="14" t="s">
        <v>38</v>
      </c>
    </row>
    <row r="99" spans="1:5" x14ac:dyDescent="0.25">
      <c r="A99" s="40" t="s">
        <v>98</v>
      </c>
      <c r="B99" s="40" t="s">
        <v>99</v>
      </c>
      <c r="C99" s="40"/>
      <c r="D99" s="25">
        <v>8.3299999999999999E-2</v>
      </c>
      <c r="E99" s="8">
        <f t="shared" ref="E99:E102" si="5">D99*$E$42</f>
        <v>0</v>
      </c>
    </row>
    <row r="100" spans="1:5" x14ac:dyDescent="0.25">
      <c r="A100" s="40" t="s">
        <v>100</v>
      </c>
      <c r="B100" s="40" t="s">
        <v>101</v>
      </c>
      <c r="C100" s="40"/>
      <c r="D100" s="25">
        <v>2.7778000000000001E-2</v>
      </c>
      <c r="E100" s="8">
        <f t="shared" si="5"/>
        <v>0</v>
      </c>
    </row>
    <row r="101" spans="1:5" x14ac:dyDescent="0.25">
      <c r="A101" s="40" t="s">
        <v>102</v>
      </c>
      <c r="B101" s="40"/>
      <c r="C101" s="40"/>
      <c r="D101" s="27">
        <v>0.111078</v>
      </c>
      <c r="E101" s="8">
        <f>SUM(E99:E100)</f>
        <v>0</v>
      </c>
    </row>
    <row r="102" spans="1:5" x14ac:dyDescent="0.25">
      <c r="A102" s="40" t="s">
        <v>103</v>
      </c>
      <c r="B102" s="40" t="s">
        <v>104</v>
      </c>
      <c r="C102" s="40"/>
      <c r="D102" s="27">
        <v>0.04</v>
      </c>
      <c r="E102" s="8">
        <f t="shared" si="5"/>
        <v>0</v>
      </c>
    </row>
    <row r="103" spans="1:5" x14ac:dyDescent="0.25">
      <c r="A103" s="46" t="s">
        <v>83</v>
      </c>
      <c r="B103" s="46"/>
      <c r="C103" s="46"/>
      <c r="D103" s="26">
        <f>D102+D101</f>
        <v>0.15107799999999999</v>
      </c>
      <c r="E103" s="9">
        <f>E101+E102</f>
        <v>0</v>
      </c>
    </row>
    <row r="105" spans="1:5" x14ac:dyDescent="0.25">
      <c r="A105" s="38" t="s">
        <v>105</v>
      </c>
      <c r="B105" s="38"/>
      <c r="C105" s="38"/>
      <c r="D105" s="38"/>
      <c r="E105" s="38"/>
    </row>
    <row r="106" spans="1:5" x14ac:dyDescent="0.25">
      <c r="A106" s="39" t="s">
        <v>106</v>
      </c>
      <c r="B106" s="39"/>
      <c r="C106" s="39"/>
      <c r="D106" s="39"/>
      <c r="E106" s="14" t="s">
        <v>38</v>
      </c>
    </row>
    <row r="107" spans="1:5" x14ac:dyDescent="0.25">
      <c r="A107" s="40" t="s">
        <v>107</v>
      </c>
      <c r="B107" s="40"/>
      <c r="C107" s="40"/>
      <c r="D107" s="23"/>
      <c r="E107" s="8"/>
    </row>
    <row r="108" spans="1:5" x14ac:dyDescent="0.25">
      <c r="A108" s="40" t="s">
        <v>108</v>
      </c>
      <c r="B108" s="40"/>
      <c r="C108" s="40"/>
      <c r="D108" s="25">
        <v>0</v>
      </c>
      <c r="E108" s="8">
        <f t="shared" ref="E108" si="6">D108*$E$42</f>
        <v>0</v>
      </c>
    </row>
    <row r="109" spans="1:5" x14ac:dyDescent="0.25">
      <c r="A109" s="46" t="s">
        <v>83</v>
      </c>
      <c r="B109" s="46"/>
      <c r="C109" s="46"/>
      <c r="D109" s="26"/>
      <c r="E109" s="9">
        <f>SUM(E108)</f>
        <v>0</v>
      </c>
    </row>
    <row r="111" spans="1:5" x14ac:dyDescent="0.25">
      <c r="A111" s="38" t="s">
        <v>109</v>
      </c>
      <c r="B111" s="38"/>
      <c r="C111" s="38"/>
      <c r="D111" s="38"/>
      <c r="E111" s="38"/>
    </row>
    <row r="112" spans="1:5" x14ac:dyDescent="0.25">
      <c r="A112" s="39" t="s">
        <v>110</v>
      </c>
      <c r="B112" s="39"/>
      <c r="C112" s="39"/>
      <c r="D112" s="39"/>
      <c r="E112" s="14" t="s">
        <v>38</v>
      </c>
    </row>
    <row r="113" spans="1:5" x14ac:dyDescent="0.25">
      <c r="A113" s="40" t="s">
        <v>111</v>
      </c>
      <c r="B113" s="40"/>
      <c r="C113" s="40"/>
      <c r="D113" s="25">
        <v>1.2500000000000001E-2</v>
      </c>
      <c r="E113" s="8">
        <f t="shared" ref="E113:E118" si="7">D113*$E$42</f>
        <v>0</v>
      </c>
    </row>
    <row r="114" spans="1:5" x14ac:dyDescent="0.25">
      <c r="A114" s="40" t="s">
        <v>112</v>
      </c>
      <c r="B114" s="40"/>
      <c r="C114" s="40"/>
      <c r="D114" s="25">
        <v>4.9750000000000003E-3</v>
      </c>
      <c r="E114" s="8">
        <f t="shared" si="7"/>
        <v>0</v>
      </c>
    </row>
    <row r="115" spans="1:5" x14ac:dyDescent="0.25">
      <c r="A115" s="40" t="s">
        <v>113</v>
      </c>
      <c r="B115" s="40"/>
      <c r="C115" s="40"/>
      <c r="D115" s="25">
        <v>3.04E-2</v>
      </c>
      <c r="E115" s="8">
        <f t="shared" si="7"/>
        <v>0</v>
      </c>
    </row>
    <row r="116" spans="1:5" x14ac:dyDescent="0.25">
      <c r="A116" s="40" t="s">
        <v>114</v>
      </c>
      <c r="B116" s="40"/>
      <c r="C116" s="40"/>
      <c r="D116" s="25">
        <v>1.9400000000000001E-2</v>
      </c>
      <c r="E116" s="8">
        <f t="shared" si="7"/>
        <v>0</v>
      </c>
    </row>
    <row r="117" spans="1:5" x14ac:dyDescent="0.25">
      <c r="A117" s="40" t="s">
        <v>115</v>
      </c>
      <c r="B117" s="40"/>
      <c r="C117" s="40"/>
      <c r="D117" s="25">
        <v>7.7210000000000004E-3</v>
      </c>
      <c r="E117" s="8">
        <f t="shared" si="7"/>
        <v>0</v>
      </c>
    </row>
    <row r="118" spans="1:5" x14ac:dyDescent="0.25">
      <c r="A118" s="40" t="s">
        <v>116</v>
      </c>
      <c r="B118" s="40"/>
      <c r="C118" s="40"/>
      <c r="D118" s="25">
        <v>4.0000000000000002E-4</v>
      </c>
      <c r="E118" s="8">
        <f t="shared" si="7"/>
        <v>0</v>
      </c>
    </row>
    <row r="119" spans="1:5" x14ac:dyDescent="0.25">
      <c r="A119" s="46" t="s">
        <v>83</v>
      </c>
      <c r="B119" s="46"/>
      <c r="C119" s="46"/>
      <c r="D119" s="26">
        <f>SUM(D113:D118)</f>
        <v>7.5396000000000005E-2</v>
      </c>
      <c r="E119" s="9">
        <f>SUM(E113:E118)</f>
        <v>0</v>
      </c>
    </row>
    <row r="121" spans="1:5" x14ac:dyDescent="0.25">
      <c r="A121" s="38" t="s">
        <v>117</v>
      </c>
      <c r="B121" s="38"/>
      <c r="C121" s="38"/>
      <c r="D121" s="38"/>
      <c r="E121" s="38"/>
    </row>
    <row r="122" spans="1:5" x14ac:dyDescent="0.25">
      <c r="A122" s="39" t="s">
        <v>118</v>
      </c>
      <c r="B122" s="39"/>
      <c r="C122" s="39"/>
      <c r="D122" s="39" t="s">
        <v>86</v>
      </c>
      <c r="E122" s="14" t="s">
        <v>38</v>
      </c>
    </row>
    <row r="123" spans="1:5" x14ac:dyDescent="0.25">
      <c r="A123" s="40" t="s">
        <v>119</v>
      </c>
      <c r="B123" s="40"/>
      <c r="C123" s="40"/>
      <c r="D123" s="25">
        <v>0.1111</v>
      </c>
      <c r="E123" s="8">
        <f t="shared" ref="E123:E130" si="8">D123*$E$42</f>
        <v>0</v>
      </c>
    </row>
    <row r="124" spans="1:5" x14ac:dyDescent="0.25">
      <c r="A124" s="40" t="s">
        <v>120</v>
      </c>
      <c r="B124" s="40"/>
      <c r="C124" s="40"/>
      <c r="D124" s="25">
        <v>2.7399999999999998E-3</v>
      </c>
      <c r="E124" s="8">
        <f t="shared" si="8"/>
        <v>0</v>
      </c>
    </row>
    <row r="125" spans="1:5" x14ac:dyDescent="0.25">
      <c r="A125" s="40" t="s">
        <v>121</v>
      </c>
      <c r="B125" s="40"/>
      <c r="C125" s="40"/>
      <c r="D125" s="25">
        <v>1E-4</v>
      </c>
      <c r="E125" s="8">
        <f t="shared" si="8"/>
        <v>0</v>
      </c>
    </row>
    <row r="126" spans="1:5" x14ac:dyDescent="0.25">
      <c r="A126" s="40" t="s">
        <v>122</v>
      </c>
      <c r="B126" s="40"/>
      <c r="C126" s="40"/>
      <c r="D126" s="25">
        <v>1.6440000000000001E-3</v>
      </c>
      <c r="E126" s="8">
        <f t="shared" si="8"/>
        <v>0</v>
      </c>
    </row>
    <row r="127" spans="1:5" x14ac:dyDescent="0.25">
      <c r="A127" s="40" t="s">
        <v>123</v>
      </c>
      <c r="B127" s="40"/>
      <c r="C127" s="40"/>
      <c r="D127" s="25">
        <v>2E-3</v>
      </c>
      <c r="E127" s="8">
        <f t="shared" si="8"/>
        <v>0</v>
      </c>
    </row>
    <row r="128" spans="1:5" x14ac:dyDescent="0.25">
      <c r="A128" s="40" t="s">
        <v>124</v>
      </c>
      <c r="B128" s="40"/>
      <c r="C128" s="40"/>
      <c r="D128" s="25">
        <v>0</v>
      </c>
      <c r="E128" s="8">
        <f t="shared" si="8"/>
        <v>0</v>
      </c>
    </row>
    <row r="129" spans="1:7" x14ac:dyDescent="0.25">
      <c r="A129" s="40" t="s">
        <v>102</v>
      </c>
      <c r="B129" s="40"/>
      <c r="C129" s="40"/>
      <c r="D129" s="27">
        <v>0.11758399999999999</v>
      </c>
      <c r="E129" s="8">
        <f t="shared" si="8"/>
        <v>0</v>
      </c>
    </row>
    <row r="130" spans="1:7" x14ac:dyDescent="0.25">
      <c r="A130" s="40" t="s">
        <v>125</v>
      </c>
      <c r="B130" s="40"/>
      <c r="C130" s="40"/>
      <c r="D130" s="27">
        <v>4.6797999999999999E-2</v>
      </c>
      <c r="E130" s="8">
        <f t="shared" si="8"/>
        <v>0</v>
      </c>
    </row>
    <row r="131" spans="1:7" x14ac:dyDescent="0.25">
      <c r="A131" s="46" t="s">
        <v>83</v>
      </c>
      <c r="B131" s="46"/>
      <c r="C131" s="46"/>
      <c r="D131" s="26">
        <f>D129+D130</f>
        <v>0.164382</v>
      </c>
      <c r="E131" s="9">
        <f>SUM(E123:E130)</f>
        <v>0</v>
      </c>
    </row>
    <row r="133" spans="1:7" x14ac:dyDescent="0.25">
      <c r="A133" s="38" t="s">
        <v>126</v>
      </c>
      <c r="B133" s="38"/>
      <c r="C133" s="38"/>
      <c r="D133" s="38"/>
      <c r="E133" s="38"/>
    </row>
    <row r="134" spans="1:7" x14ac:dyDescent="0.25">
      <c r="A134" s="39" t="s">
        <v>127</v>
      </c>
      <c r="B134" s="39"/>
      <c r="C134" s="39"/>
      <c r="D134" s="39" t="s">
        <v>86</v>
      </c>
      <c r="E134" s="14" t="s">
        <v>38</v>
      </c>
    </row>
    <row r="135" spans="1:7" x14ac:dyDescent="0.25">
      <c r="A135" s="40" t="s">
        <v>128</v>
      </c>
      <c r="B135" s="40"/>
      <c r="C135" s="40"/>
      <c r="D135" s="25">
        <v>0.09</v>
      </c>
      <c r="E135" s="8">
        <f t="shared" ref="E135:E140" si="9">D135*$E$150</f>
        <v>50.747399999999999</v>
      </c>
    </row>
    <row r="136" spans="1:7" x14ac:dyDescent="0.25">
      <c r="A136" s="40" t="s">
        <v>129</v>
      </c>
      <c r="B136" s="40"/>
      <c r="C136" s="40"/>
      <c r="D136" s="27">
        <f>SUM(D137:D140)</f>
        <v>0.17270000000000002</v>
      </c>
      <c r="E136" s="8">
        <f>SUM(E137:E140)</f>
        <v>97.378622000000007</v>
      </c>
      <c r="G136" s="16"/>
    </row>
    <row r="137" spans="1:7" x14ac:dyDescent="0.25">
      <c r="A137" s="40" t="s">
        <v>130</v>
      </c>
      <c r="B137" s="40"/>
      <c r="C137" s="40"/>
      <c r="D137" s="25">
        <v>0.1227</v>
      </c>
      <c r="E137" s="8">
        <f t="shared" si="9"/>
        <v>69.185622000000009</v>
      </c>
    </row>
    <row r="138" spans="1:7" x14ac:dyDescent="0.25">
      <c r="A138" s="40" t="s">
        <v>131</v>
      </c>
      <c r="B138" s="40"/>
      <c r="C138" s="40"/>
      <c r="D138" s="25"/>
      <c r="E138" s="8">
        <f t="shared" si="9"/>
        <v>0</v>
      </c>
    </row>
    <row r="139" spans="1:7" x14ac:dyDescent="0.25">
      <c r="A139" s="40" t="s">
        <v>132</v>
      </c>
      <c r="B139" s="40"/>
      <c r="C139" s="40"/>
      <c r="D139" s="25">
        <v>0.05</v>
      </c>
      <c r="E139" s="8">
        <f t="shared" si="9"/>
        <v>28.193000000000001</v>
      </c>
    </row>
    <row r="140" spans="1:7" x14ac:dyDescent="0.25">
      <c r="A140" s="40" t="s">
        <v>133</v>
      </c>
      <c r="B140" s="40"/>
      <c r="C140" s="40"/>
      <c r="D140" s="25"/>
      <c r="E140" s="8">
        <f t="shared" si="9"/>
        <v>0</v>
      </c>
    </row>
    <row r="141" spans="1:7" x14ac:dyDescent="0.25">
      <c r="A141" s="40" t="s">
        <v>134</v>
      </c>
      <c r="B141" s="40"/>
      <c r="C141" s="40"/>
      <c r="D141" s="25">
        <v>0.08</v>
      </c>
      <c r="E141" s="8">
        <f>D141*$E$150</f>
        <v>45.108800000000002</v>
      </c>
    </row>
    <row r="142" spans="1:7" x14ac:dyDescent="0.25">
      <c r="A142" s="39" t="s">
        <v>135</v>
      </c>
      <c r="B142" s="39"/>
      <c r="C142" s="39"/>
      <c r="D142" s="39">
        <f>D141+D136+D135</f>
        <v>0.3427</v>
      </c>
      <c r="E142" s="15">
        <f>E141+E136+E135</f>
        <v>193.23482200000001</v>
      </c>
    </row>
    <row r="144" spans="1:7" x14ac:dyDescent="0.25">
      <c r="A144" s="38" t="s">
        <v>136</v>
      </c>
      <c r="B144" s="38"/>
      <c r="C144" s="38"/>
      <c r="D144" s="38"/>
      <c r="E144" s="38"/>
    </row>
    <row r="145" spans="1:5" x14ac:dyDescent="0.25">
      <c r="A145" s="39" t="s">
        <v>137</v>
      </c>
      <c r="B145" s="39"/>
      <c r="C145" s="39"/>
      <c r="D145" s="39"/>
      <c r="E145" s="14" t="s">
        <v>38</v>
      </c>
    </row>
    <row r="146" spans="1:5" x14ac:dyDescent="0.25">
      <c r="A146" s="42" t="s">
        <v>138</v>
      </c>
      <c r="B146" s="43"/>
      <c r="C146" s="43"/>
      <c r="D146" s="44"/>
      <c r="E146" s="8">
        <f>E50</f>
        <v>0</v>
      </c>
    </row>
    <row r="147" spans="1:5" x14ac:dyDescent="0.25">
      <c r="A147" s="42" t="s">
        <v>139</v>
      </c>
      <c r="B147" s="43"/>
      <c r="C147" s="43"/>
      <c r="D147" s="44"/>
      <c r="E147" s="8">
        <f>E65</f>
        <v>563.86</v>
      </c>
    </row>
    <row r="148" spans="1:5" x14ac:dyDescent="0.25">
      <c r="A148" s="42" t="s">
        <v>140</v>
      </c>
      <c r="B148" s="43"/>
      <c r="C148" s="43"/>
      <c r="D148" s="44"/>
      <c r="E148" s="8">
        <f>E73</f>
        <v>0</v>
      </c>
    </row>
    <row r="149" spans="1:5" x14ac:dyDescent="0.25">
      <c r="A149" s="42" t="s">
        <v>141</v>
      </c>
      <c r="B149" s="43"/>
      <c r="C149" s="43"/>
      <c r="D149" s="44"/>
      <c r="E149" s="8">
        <f>E83</f>
        <v>0</v>
      </c>
    </row>
    <row r="150" spans="1:5" x14ac:dyDescent="0.25">
      <c r="A150" s="42" t="s">
        <v>142</v>
      </c>
      <c r="B150" s="43"/>
      <c r="C150" s="43"/>
      <c r="D150" s="44"/>
      <c r="E150" s="47">
        <f>SUM(E146:E149)</f>
        <v>563.86</v>
      </c>
    </row>
    <row r="151" spans="1:5" x14ac:dyDescent="0.25">
      <c r="A151" s="42" t="s">
        <v>143</v>
      </c>
      <c r="B151" s="43"/>
      <c r="C151" s="43"/>
      <c r="D151" s="44"/>
      <c r="E151" s="47">
        <f>E142</f>
        <v>193.23482200000001</v>
      </c>
    </row>
    <row r="152" spans="1:5" x14ac:dyDescent="0.25">
      <c r="A152" s="39" t="s">
        <v>144</v>
      </c>
      <c r="B152" s="39"/>
      <c r="C152" s="39"/>
      <c r="D152" s="39"/>
      <c r="E152" s="15">
        <f>E150+E151</f>
        <v>757.09482200000002</v>
      </c>
    </row>
  </sheetData>
  <mergeCells count="116">
    <mergeCell ref="A151:D151"/>
    <mergeCell ref="A152:D152"/>
    <mergeCell ref="A145:D145"/>
    <mergeCell ref="A146:D146"/>
    <mergeCell ref="A147:D147"/>
    <mergeCell ref="A148:D148"/>
    <mergeCell ref="A149:D149"/>
    <mergeCell ref="A150:D150"/>
    <mergeCell ref="A138:C138"/>
    <mergeCell ref="A139:C139"/>
    <mergeCell ref="A140:C140"/>
    <mergeCell ref="A141:C141"/>
    <mergeCell ref="A142:D142"/>
    <mergeCell ref="A144:E144"/>
    <mergeCell ref="A131:C131"/>
    <mergeCell ref="A133:E133"/>
    <mergeCell ref="A134:D134"/>
    <mergeCell ref="A135:C135"/>
    <mergeCell ref="A136:C136"/>
    <mergeCell ref="A137:C137"/>
    <mergeCell ref="A125:C125"/>
    <mergeCell ref="A126:C126"/>
    <mergeCell ref="A127:C127"/>
    <mergeCell ref="A128:C128"/>
    <mergeCell ref="A129:C129"/>
    <mergeCell ref="A130:C130"/>
    <mergeCell ref="A118:C118"/>
    <mergeCell ref="A119:C119"/>
    <mergeCell ref="A121:E121"/>
    <mergeCell ref="A122:D122"/>
    <mergeCell ref="A123:C123"/>
    <mergeCell ref="A124:C124"/>
    <mergeCell ref="A112:D112"/>
    <mergeCell ref="A113:C113"/>
    <mergeCell ref="A114:C114"/>
    <mergeCell ref="A115:C115"/>
    <mergeCell ref="A116:C116"/>
    <mergeCell ref="A117:C117"/>
    <mergeCell ref="A105:E105"/>
    <mergeCell ref="A106:D106"/>
    <mergeCell ref="A107:C107"/>
    <mergeCell ref="A108:C108"/>
    <mergeCell ref="A109:C109"/>
    <mergeCell ref="A111:E111"/>
    <mergeCell ref="A98:D98"/>
    <mergeCell ref="A99:C99"/>
    <mergeCell ref="A100:C100"/>
    <mergeCell ref="A101:C101"/>
    <mergeCell ref="A102:C102"/>
    <mergeCell ref="A103:C103"/>
    <mergeCell ref="A91:C91"/>
    <mergeCell ref="A92:C92"/>
    <mergeCell ref="A93:C93"/>
    <mergeCell ref="A94:C94"/>
    <mergeCell ref="A95:C95"/>
    <mergeCell ref="A97:E97"/>
    <mergeCell ref="A85:E85"/>
    <mergeCell ref="A86:D86"/>
    <mergeCell ref="A87:C87"/>
    <mergeCell ref="A88:C88"/>
    <mergeCell ref="A89:C89"/>
    <mergeCell ref="A90:C90"/>
    <mergeCell ref="A78:D78"/>
    <mergeCell ref="A79:D79"/>
    <mergeCell ref="A80:D80"/>
    <mergeCell ref="A81:D81"/>
    <mergeCell ref="A82:D82"/>
    <mergeCell ref="A83:D83"/>
    <mergeCell ref="A71:D71"/>
    <mergeCell ref="A72:D72"/>
    <mergeCell ref="A73:D73"/>
    <mergeCell ref="A75:E75"/>
    <mergeCell ref="A76:D76"/>
    <mergeCell ref="A77:D77"/>
    <mergeCell ref="A64:C64"/>
    <mergeCell ref="A65:D65"/>
    <mergeCell ref="A67:E67"/>
    <mergeCell ref="A68:D68"/>
    <mergeCell ref="A69:D69"/>
    <mergeCell ref="A70:D70"/>
    <mergeCell ref="A58:C58"/>
    <mergeCell ref="A59:C59"/>
    <mergeCell ref="A60:C60"/>
    <mergeCell ref="A61:C61"/>
    <mergeCell ref="A62:C62"/>
    <mergeCell ref="A63:C63"/>
    <mergeCell ref="A51:E51"/>
    <mergeCell ref="A53:E53"/>
    <mergeCell ref="A54:D54"/>
    <mergeCell ref="A55:C55"/>
    <mergeCell ref="A56:C56"/>
    <mergeCell ref="A57:C57"/>
    <mergeCell ref="A45:C45"/>
    <mergeCell ref="A46:C46"/>
    <mergeCell ref="A47:C47"/>
    <mergeCell ref="A48:C48"/>
    <mergeCell ref="A49:C49"/>
    <mergeCell ref="A50:D50"/>
    <mergeCell ref="A42:C42"/>
    <mergeCell ref="A43:C43"/>
    <mergeCell ref="A44:C44"/>
    <mergeCell ref="A30:E30"/>
    <mergeCell ref="A32:E32"/>
    <mergeCell ref="A33:D33"/>
    <mergeCell ref="A34:D34"/>
    <mergeCell ref="A35:D35"/>
    <mergeCell ref="A36:D36"/>
    <mergeCell ref="A1:E1"/>
    <mergeCell ref="A11:D11"/>
    <mergeCell ref="A12:E12"/>
    <mergeCell ref="A23:D23"/>
    <mergeCell ref="A26:E26"/>
    <mergeCell ref="A29:D29"/>
    <mergeCell ref="A38:E38"/>
    <mergeCell ref="A40:E40"/>
    <mergeCell ref="A41:D41"/>
  </mergeCells>
  <pageMargins left="0.51181102362204722" right="0.51181102362204722" top="0.78740157480314965" bottom="0.59055118110236227" header="0.31496062992125984" footer="0.31496062992125984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Planilhas</vt:lpstr>
      </vt:variant>
      <vt:variant>
        <vt:i4>1</vt:i4>
      </vt:variant>
    </vt:vector>
  </HeadingPairs>
  <TitlesOfParts>
    <vt:vector size="1" baseType="lpstr">
      <vt:lpstr>Plan3</vt:lpstr>
    </vt:vector>
  </TitlesOfParts>
  <Company>Hewlett-Packard Company</Company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NILSON REITZ JUNIOR</dc:creator>
  <cp:lastModifiedBy>ADOLFO CUROTTO MARTINS </cp:lastModifiedBy>
  <cp:lastPrinted>2016-05-16T19:52:54Z</cp:lastPrinted>
  <dcterms:created xsi:type="dcterms:W3CDTF">2016-05-16T19:37:05Z</dcterms:created>
  <dcterms:modified xsi:type="dcterms:W3CDTF">2016-05-18T14:14:16Z</dcterms:modified>
</cp:coreProperties>
</file>